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<sst xmlns="http://schemas.openxmlformats.org/spreadsheetml/2006/main" count="57" uniqueCount="56">
  <si>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</si>
  <si>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</si>
  <si>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</si>
  <si>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</si>
  <si>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</si>
  <si>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</si>
  <si>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</si>
  <si>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</si>
  <si>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</si>
  <si>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</si>
  <si>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</si>
  <si>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</si>
  <si>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</si>
  <si>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</si>
  <si>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</si>
  <si>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</si>
  <si>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</si>
  <si>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</si>
  <si>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</si>
  <si>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</si>
  <si>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</si>
  <si>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</si>
  <si>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</si>
  <si>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</si>
  <si>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</si>
  <si>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</si>
  <si>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</si>
  <si>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</si>
  <si>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</si>
  <si>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</si>
  <si>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</si>
  <si>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</si>
  <si>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</si>
  <si>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</si>
  <si>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</si>
  <si>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</si>
  <si>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</si>
  <si>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</si>
  <si>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</si>
  <si>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</si>
  <si>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</si>
  <si>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</si>
  <si>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</si>
  <si>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</si>
  <si>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</si>
  <si>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Sanski Most</t>
  </si>
  <si>
    <t>Su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</si>
  <si>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</si>
  <si>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</si>
  <si>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</si>
  <si>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Bihać Municipal Court</t>
  </si>
  <si>
    <t>Ps</t>
  </si>
  <si>
    <t>Adjusted Caseload Index from the other Municipal Courts consolidated with this one</t>
  </si>
  <si>
    <t>ADJUSTED CASELOAD INDEX (Including merged courts)</t>
  </si>
  <si>
    <t>ADJUSTED CASELOAD INDEX (Sanski Most only)</t>
  </si>
  <si>
    <t xml:space="preserve">Ključ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</si>
</sst>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8"/>
  <sheetViews>
    <sheetView tabSelected="1" workbookViewId="0" topLeftCell="A32">
      <selection activeCell="L56" sqref="A48:L56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45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47</v>
      </c>
      <c r="K5" s="5"/>
      <c r="L5" s="7" t="s">
        <v>48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90</v>
      </c>
      <c r="C8" s="12">
        <v>108</v>
      </c>
      <c r="D8" s="12">
        <v>160</v>
      </c>
      <c r="E8" s="12">
        <v>143</v>
      </c>
      <c r="F8" s="12">
        <v>58</v>
      </c>
      <c r="G8" s="12">
        <f>PRODUCT(F8,2)</f>
        <v>116</v>
      </c>
      <c r="H8" s="12">
        <f aca="true" t="shared" si="0" ref="H8:H21">AVERAGE(B8,C8,D8,E8,G8)</f>
        <v>123.4</v>
      </c>
      <c r="I8" s="12">
        <f aca="true" t="shared" si="1" ref="I8:I21">AVERAGE(E8,G8)</f>
        <v>129.5</v>
      </c>
      <c r="J8" s="12">
        <v>220</v>
      </c>
      <c r="K8" s="12">
        <f>POWER(J8,-1)</f>
        <v>0.004545454545454545</v>
      </c>
      <c r="L8" s="13">
        <f>PRODUCT(I8,K8)</f>
        <v>0.5886363636363636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16</v>
      </c>
      <c r="C9" s="12">
        <v>41</v>
      </c>
      <c r="D9" s="12">
        <v>47</v>
      </c>
      <c r="E9" s="12">
        <v>46</v>
      </c>
      <c r="F9" s="12">
        <v>33</v>
      </c>
      <c r="G9" s="12">
        <f aca="true" t="shared" si="2" ref="G9:G41">PRODUCT(F9,2)</f>
        <v>66</v>
      </c>
      <c r="H9" s="12">
        <f t="shared" si="0"/>
        <v>43.2</v>
      </c>
      <c r="I9" s="12">
        <f t="shared" si="1"/>
        <v>56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10</v>
      </c>
      <c r="C10" s="12">
        <v>13</v>
      </c>
      <c r="D10" s="12">
        <v>16</v>
      </c>
      <c r="E10" s="12">
        <v>10</v>
      </c>
      <c r="F10" s="12">
        <v>6</v>
      </c>
      <c r="G10" s="12">
        <f t="shared" si="2"/>
        <v>12</v>
      </c>
      <c r="H10" s="12">
        <f t="shared" si="0"/>
        <v>12.2</v>
      </c>
      <c r="I10" s="12">
        <f t="shared" si="1"/>
        <v>11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0.049999999999999996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18</v>
      </c>
      <c r="C11" s="12">
        <v>33</v>
      </c>
      <c r="D11" s="12">
        <v>50</v>
      </c>
      <c r="E11" s="12">
        <v>75</v>
      </c>
      <c r="F11" s="12">
        <v>55</v>
      </c>
      <c r="G11" s="12">
        <f t="shared" si="2"/>
        <v>110</v>
      </c>
      <c r="H11" s="12">
        <f>AVERAGE(B11,C11,D11,E11,G11)</f>
        <v>57.2</v>
      </c>
      <c r="I11" s="12">
        <f>AVERAGE(E11,G11)</f>
        <v>92.5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2522</v>
      </c>
      <c r="C12" s="12">
        <v>2191</v>
      </c>
      <c r="D12" s="12">
        <v>1536</v>
      </c>
      <c r="E12" s="12">
        <v>1256</v>
      </c>
      <c r="F12" s="12">
        <v>575</v>
      </c>
      <c r="G12" s="12">
        <f t="shared" si="2"/>
        <v>1150</v>
      </c>
      <c r="H12" s="12">
        <f t="shared" si="0"/>
        <v>1731</v>
      </c>
      <c r="I12" s="12">
        <f t="shared" si="1"/>
        <v>1203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50</v>
      </c>
      <c r="C13" s="12">
        <v>41</v>
      </c>
      <c r="D13" s="12">
        <v>57</v>
      </c>
      <c r="E13" s="12">
        <v>75</v>
      </c>
      <c r="F13" s="12">
        <v>38</v>
      </c>
      <c r="G13" s="12">
        <f t="shared" si="2"/>
        <v>76</v>
      </c>
      <c r="H13" s="12">
        <f t="shared" si="0"/>
        <v>59.8</v>
      </c>
      <c r="I13" s="12">
        <f t="shared" si="1"/>
        <v>75.5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364</v>
      </c>
      <c r="C14" s="12">
        <v>442</v>
      </c>
      <c r="D14" s="12">
        <v>562</v>
      </c>
      <c r="E14" s="12">
        <v>451</v>
      </c>
      <c r="F14" s="12">
        <v>200</v>
      </c>
      <c r="G14" s="12">
        <f t="shared" si="2"/>
        <v>400</v>
      </c>
      <c r="H14" s="12">
        <f t="shared" si="0"/>
        <v>443.8</v>
      </c>
      <c r="I14" s="12">
        <f t="shared" si="1"/>
        <v>425.5</v>
      </c>
      <c r="J14" s="12">
        <v>300</v>
      </c>
      <c r="K14" s="12">
        <f t="shared" si="3"/>
        <v>0.0033333333333333335</v>
      </c>
      <c r="L14" s="13">
        <f t="shared" si="4"/>
        <v>1.4183333333333334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33</v>
      </c>
      <c r="C15" s="12">
        <v>26</v>
      </c>
      <c r="D15" s="12">
        <v>63</v>
      </c>
      <c r="E15" s="12">
        <v>70</v>
      </c>
      <c r="F15" s="12">
        <v>44</v>
      </c>
      <c r="G15" s="12">
        <f t="shared" si="2"/>
        <v>88</v>
      </c>
      <c r="H15" s="12">
        <f t="shared" si="0"/>
        <v>56</v>
      </c>
      <c r="I15" s="12">
        <f t="shared" si="1"/>
        <v>79</v>
      </c>
      <c r="J15" s="12">
        <v>300</v>
      </c>
      <c r="K15" s="12">
        <f t="shared" si="3"/>
        <v>0.0033333333333333335</v>
      </c>
      <c r="L15" s="13">
        <f t="shared" si="4"/>
        <v>0.26333333333333336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4</v>
      </c>
      <c r="C16" s="12">
        <v>18</v>
      </c>
      <c r="D16" s="12">
        <v>46</v>
      </c>
      <c r="E16" s="12">
        <v>40</v>
      </c>
      <c r="F16" s="12">
        <v>19</v>
      </c>
      <c r="G16" s="12">
        <f t="shared" si="2"/>
        <v>38</v>
      </c>
      <c r="H16" s="12">
        <f t="shared" si="0"/>
        <v>29.2</v>
      </c>
      <c r="I16" s="12">
        <f t="shared" si="1"/>
        <v>39</v>
      </c>
      <c r="J16" s="12">
        <v>600</v>
      </c>
      <c r="K16" s="12">
        <f t="shared" si="3"/>
        <v>0.0016666666666666668</v>
      </c>
      <c r="L16" s="13">
        <f t="shared" si="4"/>
        <v>0.065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>
        <v>26</v>
      </c>
      <c r="D17" s="12">
        <v>48</v>
      </c>
      <c r="E17" s="12">
        <v>54</v>
      </c>
      <c r="F17" s="12">
        <v>25</v>
      </c>
      <c r="G17" s="12">
        <v>50</v>
      </c>
      <c r="H17" s="12">
        <f>AVERAGE(B17,C17,D17,E17,G17)</f>
        <v>44.5</v>
      </c>
      <c r="I17" s="12">
        <f>AVERAGE(E17,G17)</f>
        <v>52</v>
      </c>
      <c r="J17" s="12">
        <v>600</v>
      </c>
      <c r="K17" s="12">
        <f t="shared" si="3"/>
        <v>0.0016666666666666668</v>
      </c>
      <c r="L17" s="13">
        <f t="shared" si="4"/>
        <v>0.08666666666666667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291</v>
      </c>
      <c r="C18" s="12">
        <v>345</v>
      </c>
      <c r="D18" s="12">
        <v>381</v>
      </c>
      <c r="E18" s="12">
        <v>372</v>
      </c>
      <c r="F18" s="12">
        <v>97</v>
      </c>
      <c r="G18" s="12">
        <f t="shared" si="2"/>
        <v>194</v>
      </c>
      <c r="H18" s="12">
        <f t="shared" si="0"/>
        <v>316.6</v>
      </c>
      <c r="I18" s="12">
        <f t="shared" si="1"/>
        <v>283</v>
      </c>
      <c r="J18" s="14">
        <v>750</v>
      </c>
      <c r="K18" s="12">
        <f t="shared" si="3"/>
        <v>0.0013333333333333333</v>
      </c>
      <c r="L18" s="13">
        <f t="shared" si="4"/>
        <v>0.3773333333333333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9</v>
      </c>
      <c r="C19" s="12">
        <v>20</v>
      </c>
      <c r="D19" s="12">
        <v>13</v>
      </c>
      <c r="E19" s="12">
        <v>26</v>
      </c>
      <c r="F19" s="12">
        <v>10</v>
      </c>
      <c r="G19" s="12">
        <f t="shared" si="2"/>
        <v>20</v>
      </c>
      <c r="H19" s="12">
        <f t="shared" si="0"/>
        <v>17.6</v>
      </c>
      <c r="I19" s="12">
        <f t="shared" si="1"/>
        <v>23</v>
      </c>
      <c r="J19" s="14">
        <v>300</v>
      </c>
      <c r="K19" s="12">
        <f t="shared" si="3"/>
        <v>0.0033333333333333335</v>
      </c>
      <c r="L19" s="13">
        <f t="shared" si="4"/>
        <v>0.07666666666666667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826</v>
      </c>
      <c r="C20" s="12">
        <v>692</v>
      </c>
      <c r="D20" s="12">
        <v>471</v>
      </c>
      <c r="E20" s="12">
        <v>297</v>
      </c>
      <c r="F20" s="12">
        <v>134</v>
      </c>
      <c r="G20" s="12">
        <f t="shared" si="2"/>
        <v>268</v>
      </c>
      <c r="H20" s="12">
        <f t="shared" si="0"/>
        <v>510.8</v>
      </c>
      <c r="I20" s="12">
        <f t="shared" si="1"/>
        <v>282.5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22</v>
      </c>
      <c r="C21" s="12">
        <v>33</v>
      </c>
      <c r="D21" s="12">
        <v>19</v>
      </c>
      <c r="E21" s="12">
        <v>11</v>
      </c>
      <c r="F21" s="12">
        <v>8</v>
      </c>
      <c r="G21" s="12">
        <f t="shared" si="2"/>
        <v>16</v>
      </c>
      <c r="H21" s="12">
        <f t="shared" si="0"/>
        <v>20.2</v>
      </c>
      <c r="I21" s="12">
        <f t="shared" si="1"/>
        <v>13.5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60</v>
      </c>
      <c r="C22" s="12">
        <v>93</v>
      </c>
      <c r="D22" s="12">
        <v>407</v>
      </c>
      <c r="E22" s="12">
        <v>587</v>
      </c>
      <c r="F22" s="12">
        <v>357</v>
      </c>
      <c r="G22" s="12">
        <f t="shared" si="2"/>
        <v>714</v>
      </c>
      <c r="H22" s="12">
        <f>AVERAGE(B22,C22,D22,E22,G22)</f>
        <v>372.2</v>
      </c>
      <c r="I22" s="12">
        <f>AVERAGE(E22,G22)</f>
        <v>650.5</v>
      </c>
      <c r="J22" s="14">
        <v>3300</v>
      </c>
      <c r="K22" s="12">
        <f t="shared" si="3"/>
        <v>0.00030303030303030303</v>
      </c>
      <c r="L22" s="13">
        <f t="shared" si="4"/>
        <v>0.1971212121212121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1">AVERAGE(B23,C23,D23,E23,G23)</f>
        <v>0</v>
      </c>
      <c r="I23" s="12">
        <f aca="true" t="shared" si="6" ref="I23:I41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175</v>
      </c>
      <c r="C26" s="12">
        <v>269</v>
      </c>
      <c r="D26" s="12">
        <v>467</v>
      </c>
      <c r="E26" s="12">
        <v>206</v>
      </c>
      <c r="F26" s="12">
        <v>158</v>
      </c>
      <c r="G26" s="12">
        <f t="shared" si="2"/>
        <v>316</v>
      </c>
      <c r="H26" s="12">
        <f t="shared" si="5"/>
        <v>286.6</v>
      </c>
      <c r="I26" s="12">
        <f t="shared" si="6"/>
        <v>261</v>
      </c>
      <c r="J26" s="14">
        <v>5500</v>
      </c>
      <c r="K26" s="12">
        <f t="shared" si="3"/>
        <v>0.0001818181818181818</v>
      </c>
      <c r="L26" s="13">
        <f t="shared" si="4"/>
        <v>0.04745454545454545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101</v>
      </c>
      <c r="G30" s="12">
        <f t="shared" si="2"/>
        <v>202</v>
      </c>
      <c r="H30" s="12">
        <f t="shared" si="5"/>
        <v>202</v>
      </c>
      <c r="I30" s="12">
        <f t="shared" si="6"/>
        <v>202</v>
      </c>
      <c r="J30" s="14">
        <v>300</v>
      </c>
      <c r="K30" s="12">
        <f t="shared" si="3"/>
        <v>0.0033333333333333335</v>
      </c>
      <c r="L30" s="13">
        <f t="shared" si="4"/>
        <v>0.6733333333333333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5</v>
      </c>
      <c r="C31" s="12">
        <v>6</v>
      </c>
      <c r="D31" s="12">
        <v>3</v>
      </c>
      <c r="E31" s="12">
        <v>7</v>
      </c>
      <c r="F31" s="12">
        <v>4</v>
      </c>
      <c r="G31" s="12">
        <f t="shared" si="2"/>
        <v>8</v>
      </c>
      <c r="H31" s="12">
        <f t="shared" si="5"/>
        <v>5.8</v>
      </c>
      <c r="I31" s="12">
        <f t="shared" si="6"/>
        <v>7.5</v>
      </c>
      <c r="J31" s="14">
        <v>900</v>
      </c>
      <c r="K31" s="12">
        <f t="shared" si="3"/>
        <v>0.0011111111111111111</v>
      </c>
      <c r="L31" s="13">
        <f t="shared" si="4"/>
        <v>0.008333333333333333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>
        <v>23</v>
      </c>
      <c r="D32" s="12">
        <v>188</v>
      </c>
      <c r="E32" s="12">
        <v>311</v>
      </c>
      <c r="F32" s="12">
        <v>241</v>
      </c>
      <c r="G32" s="12">
        <f t="shared" si="2"/>
        <v>482</v>
      </c>
      <c r="H32" s="12">
        <f t="shared" si="5"/>
        <v>251</v>
      </c>
      <c r="I32" s="12">
        <f t="shared" si="6"/>
        <v>396.5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8</v>
      </c>
      <c r="C33" s="12">
        <v>33</v>
      </c>
      <c r="D33" s="12">
        <v>26</v>
      </c>
      <c r="E33" s="12">
        <v>41</v>
      </c>
      <c r="F33" s="12">
        <v>28</v>
      </c>
      <c r="G33" s="12">
        <f t="shared" si="2"/>
        <v>56</v>
      </c>
      <c r="H33" s="12">
        <f t="shared" si="5"/>
        <v>32.8</v>
      </c>
      <c r="I33" s="12">
        <f t="shared" si="6"/>
        <v>48.5</v>
      </c>
      <c r="J33" s="12">
        <v>700</v>
      </c>
      <c r="K33" s="12">
        <f t="shared" si="3"/>
        <v>0.0014285714285714286</v>
      </c>
      <c r="L33" s="13">
        <f t="shared" si="4"/>
        <v>0.06928571428571428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20</v>
      </c>
      <c r="C34" s="12">
        <v>26</v>
      </c>
      <c r="D34" s="12">
        <v>28</v>
      </c>
      <c r="E34" s="12">
        <v>30</v>
      </c>
      <c r="F34" s="12">
        <v>23</v>
      </c>
      <c r="G34" s="12">
        <f t="shared" si="2"/>
        <v>46</v>
      </c>
      <c r="H34" s="12">
        <f t="shared" si="5"/>
        <v>30</v>
      </c>
      <c r="I34" s="12">
        <f t="shared" si="6"/>
        <v>38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79</v>
      </c>
      <c r="C35" s="12">
        <v>160</v>
      </c>
      <c r="D35" s="12">
        <v>9</v>
      </c>
      <c r="E35" s="12">
        <v>17</v>
      </c>
      <c r="F35" s="12">
        <v>18</v>
      </c>
      <c r="G35" s="12">
        <f t="shared" si="2"/>
        <v>36</v>
      </c>
      <c r="H35" s="12">
        <f t="shared" si="5"/>
        <v>60.2</v>
      </c>
      <c r="I35" s="12">
        <f t="shared" si="6"/>
        <v>26.5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51</v>
      </c>
      <c r="C36" s="12">
        <v>245</v>
      </c>
      <c r="D36" s="12">
        <v>75</v>
      </c>
      <c r="E36" s="12">
        <v>43</v>
      </c>
      <c r="F36" s="12">
        <v>58</v>
      </c>
      <c r="G36" s="12">
        <f t="shared" si="2"/>
        <v>116</v>
      </c>
      <c r="H36" s="12">
        <f t="shared" si="5"/>
        <v>106</v>
      </c>
      <c r="I36" s="12">
        <f t="shared" si="6"/>
        <v>79.5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4388</v>
      </c>
      <c r="C37" s="12">
        <v>4274</v>
      </c>
      <c r="D37" s="12">
        <v>2086</v>
      </c>
      <c r="E37" s="12">
        <v>1947</v>
      </c>
      <c r="F37" s="12">
        <v>779</v>
      </c>
      <c r="G37" s="12">
        <f t="shared" si="2"/>
        <v>1558</v>
      </c>
      <c r="H37" s="12">
        <f t="shared" si="5"/>
        <v>2850.6</v>
      </c>
      <c r="I37" s="12">
        <f t="shared" si="6"/>
        <v>1752.5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4820</v>
      </c>
      <c r="C38" s="12">
        <v>5759</v>
      </c>
      <c r="D38" s="12">
        <v>7927</v>
      </c>
      <c r="E38" s="12">
        <v>6254</v>
      </c>
      <c r="F38" s="12">
        <v>2651</v>
      </c>
      <c r="G38" s="12">
        <f t="shared" si="2"/>
        <v>5302</v>
      </c>
      <c r="H38" s="12">
        <f t="shared" si="5"/>
        <v>6012.4</v>
      </c>
      <c r="I38" s="12">
        <f t="shared" si="6"/>
        <v>5778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329</v>
      </c>
      <c r="C39" s="12">
        <v>386</v>
      </c>
      <c r="D39" s="12">
        <v>550</v>
      </c>
      <c r="E39" s="12">
        <v>552</v>
      </c>
      <c r="F39" s="12">
        <v>240</v>
      </c>
      <c r="G39" s="12">
        <f t="shared" si="2"/>
        <v>480</v>
      </c>
      <c r="H39" s="12">
        <f t="shared" si="5"/>
        <v>459.4</v>
      </c>
      <c r="I39" s="12">
        <f t="shared" si="6"/>
        <v>516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>
        <v>3</v>
      </c>
      <c r="E40" s="12">
        <v>36</v>
      </c>
      <c r="F40" s="12">
        <v>147</v>
      </c>
      <c r="G40" s="12">
        <f t="shared" si="2"/>
        <v>294</v>
      </c>
      <c r="H40" s="12">
        <f t="shared" si="5"/>
        <v>111</v>
      </c>
      <c r="I40" s="12">
        <f t="shared" si="6"/>
        <v>165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46</v>
      </c>
      <c r="B41" s="12">
        <v>376</v>
      </c>
      <c r="C41" s="12">
        <v>479</v>
      </c>
      <c r="D41" s="12">
        <v>657</v>
      </c>
      <c r="E41" s="12">
        <v>621</v>
      </c>
      <c r="F41" s="12">
        <v>318</v>
      </c>
      <c r="G41" s="12">
        <f t="shared" si="2"/>
        <v>636</v>
      </c>
      <c r="H41" s="12">
        <f t="shared" si="5"/>
        <v>553.8</v>
      </c>
      <c r="I41" s="12">
        <f t="shared" si="6"/>
        <v>628.5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3.921497835497836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-0.26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SUM(L43:L49)</f>
        <v>3.661497835497836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5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>
        <v>1.57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3">
        <f>SUM(L51:L55)</f>
        <v>5.231497835497836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2002-07-13T08:42:41Z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